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\Desktop\ODES\cuentas publicas\2016\06 JUN\"/>
    </mc:Choice>
  </mc:AlternateContent>
  <bookViews>
    <workbookView xWindow="0" yWindow="0" windowWidth="16392" windowHeight="4800"/>
  </bookViews>
  <sheets>
    <sheet name="Hoja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51" i="1" l="1"/>
  <c r="J51" i="1"/>
  <c r="H51" i="1"/>
  <c r="F51" i="1"/>
  <c r="E51" i="1"/>
  <c r="D51" i="1"/>
  <c r="J47" i="1"/>
  <c r="I47" i="1"/>
  <c r="H47" i="1"/>
  <c r="G47" i="1"/>
  <c r="F47" i="1"/>
  <c r="E47" i="1"/>
  <c r="D47" i="1"/>
  <c r="F46" i="1"/>
  <c r="K46" i="1" s="1"/>
  <c r="F45" i="1"/>
  <c r="K45" i="1" s="1"/>
  <c r="F44" i="1"/>
  <c r="K44" i="1" s="1"/>
  <c r="F43" i="1"/>
  <c r="K43" i="1" s="1"/>
  <c r="F42" i="1"/>
  <c r="K42" i="1" s="1"/>
  <c r="F41" i="1"/>
  <c r="K41" i="1" s="1"/>
  <c r="F40" i="1"/>
  <c r="K40" i="1" s="1"/>
  <c r="F39" i="1"/>
  <c r="K39" i="1" s="1"/>
  <c r="F38" i="1"/>
  <c r="K38" i="1" s="1"/>
  <c r="F37" i="1"/>
  <c r="K37" i="1" s="1"/>
  <c r="F36" i="1"/>
  <c r="K36" i="1" s="1"/>
  <c r="F35" i="1"/>
  <c r="K35" i="1" s="1"/>
  <c r="F34" i="1"/>
  <c r="K34" i="1" s="1"/>
  <c r="F33" i="1"/>
  <c r="K33" i="1" s="1"/>
  <c r="F32" i="1"/>
  <c r="K32" i="1" s="1"/>
  <c r="F31" i="1"/>
  <c r="K31" i="1" s="1"/>
  <c r="F30" i="1"/>
  <c r="K30" i="1" s="1"/>
  <c r="F29" i="1"/>
  <c r="K29" i="1" s="1"/>
  <c r="F28" i="1"/>
  <c r="K28" i="1" s="1"/>
  <c r="F27" i="1"/>
  <c r="K27" i="1" s="1"/>
  <c r="F26" i="1"/>
  <c r="K26" i="1" s="1"/>
  <c r="F25" i="1"/>
  <c r="K25" i="1" s="1"/>
  <c r="F24" i="1"/>
  <c r="K24" i="1" s="1"/>
  <c r="F23" i="1"/>
  <c r="K23" i="1" s="1"/>
  <c r="F22" i="1"/>
  <c r="K22" i="1" s="1"/>
  <c r="F21" i="1"/>
  <c r="K21" i="1" s="1"/>
  <c r="F20" i="1"/>
  <c r="K20" i="1" s="1"/>
  <c r="F19" i="1"/>
  <c r="K19" i="1" s="1"/>
  <c r="F18" i="1"/>
  <c r="K18" i="1" s="1"/>
  <c r="F17" i="1"/>
  <c r="K17" i="1" s="1"/>
  <c r="F16" i="1"/>
  <c r="K16" i="1" s="1"/>
  <c r="F15" i="1"/>
  <c r="K15" i="1" s="1"/>
  <c r="F14" i="1"/>
  <c r="K14" i="1" s="1"/>
  <c r="F13" i="1"/>
  <c r="K13" i="1" s="1"/>
  <c r="F12" i="1"/>
  <c r="K12" i="1" s="1"/>
  <c r="F11" i="1"/>
  <c r="K11" i="1" s="1"/>
  <c r="F10" i="1"/>
  <c r="K10" i="1" s="1"/>
  <c r="B3" i="1"/>
  <c r="K47" i="1" l="1"/>
</calcChain>
</file>

<file path=xl/comments1.xml><?xml version="1.0" encoding="utf-8"?>
<comments xmlns="http://schemas.openxmlformats.org/spreadsheetml/2006/main">
  <authors>
    <author>DGCG</author>
  </authors>
  <commentList>
    <comment ref="K7" authorId="0" shape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<sst xmlns="http://schemas.openxmlformats.org/spreadsheetml/2006/main" count="59" uniqueCount="59">
  <si>
    <t>ESTADO ANALÍTICO DEL EJERCICIO DEL PRESUPUESTO DE EGRESOS</t>
  </si>
  <si>
    <t>CLASIFICACIÓN POR OBJETO DEL GASTO (CAPÍTULO Y CONCEPTO)</t>
  </si>
  <si>
    <t>Ente Público:</t>
  </si>
  <si>
    <t>INSTITUTO TECNOLÓGICO SUPERIOR DE SALVATIERRA</t>
  </si>
  <si>
    <t>Concepto</t>
  </si>
  <si>
    <t>Egresos</t>
  </si>
  <si>
    <t>Subejercicio</t>
  </si>
  <si>
    <t>Aprobado</t>
  </si>
  <si>
    <t>Ampliaciones/ (Reducciones)</t>
  </si>
  <si>
    <t>Modificado</t>
  </si>
  <si>
    <t>Comprometido</t>
  </si>
  <si>
    <t>Devengado</t>
  </si>
  <si>
    <t>Ejercido</t>
  </si>
  <si>
    <t>Pagado</t>
  </si>
  <si>
    <t>3 = (1 + 2 )</t>
  </si>
  <si>
    <t>6 = ( 3 - 5 )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</si>
  <si>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</si>
  <si>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</si>
  <si>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</si>
  <si>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</si>
  <si>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</si>
  <si>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</si>
  <si>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SERVICIOS PERSONALES</t>
  </si>
  <si>
    <t>MATERIALES DE ADMINISTRACIÓN, EMISIÓN DE DOCUMENTO</t>
  </si>
  <si>
    <t>ALIMENTOS Y UTENSILIOS</t>
  </si>
  <si>
    <t>MATERIALES Y ARTÍCULOS DE CONSTRUCCIÓN Y REPARACIÓ</t>
  </si>
  <si>
    <t>PRODUCTOS QUÍMICOS, FARMACEÚTICOS Y DE LABORATORIO</t>
  </si>
  <si>
    <t>COMBUSTIBLES, LUBRICANTES Y ADITIVOS</t>
  </si>
  <si>
    <t>VESTURIO, BLANCOS Y PRENDAS E PROTECCIÓN Y ARTÍCUL</t>
  </si>
  <si>
    <t>HERRAMIENTAS, REFACCIONES Y ACCESORIOS MENORES</t>
  </si>
  <si>
    <t>MATERIALES Y SUMINISTROS</t>
  </si>
  <si>
    <t>SERVICIOS BÁSICOS</t>
  </si>
  <si>
    <t>SERVICIOS DE ARRENDAMIENTO</t>
  </si>
  <si>
    <t>SERVICIOS, PROFESIONALES, CIENTÍFICOS, TÉCNICOS Y</t>
  </si>
  <si>
    <t>SERVICIOS FINANCIEROS, BANCARIOS Y COMERCIALES</t>
  </si>
  <si>
    <t>SERVICIOS DE INSTALACIÓN, REPARACIÓN, MANTENIMIENT</t>
  </si>
  <si>
    <t>SERVICIOS DE COMUNICACIÓN SOCIAL Y PUBLICIDAD</t>
  </si>
  <si>
    <t>SERVICIOS DE TRASLADO Y VIÁTICOS</t>
  </si>
  <si>
    <t>SERVICIOS OFICIALES</t>
  </si>
  <si>
    <t>OTROS SERVICIOS GENERALES</t>
  </si>
  <si>
    <t>SERVICIOS GENERALES</t>
  </si>
  <si>
    <t>AYUDAS SOCIALES</t>
  </si>
  <si>
    <t>TRANSFERENCIAS, ASIGNACIONES, SUBSIDIOS Y OTRAS AY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</si>
  <si>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</si>
  <si>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</si>
  <si>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</si>
  <si>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</si>
  <si>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MAQUINARIA, OTROS EQUIPOS Y HERRAMIENTAS</t>
  </si>
  <si>
    <t>BIENES MUEBLES, INMUEBLES E INTANGIBLES</t>
  </si>
  <si>
    <t>OBRA PÚBLICA EN BIENES PROPIOS</t>
  </si>
  <si>
    <t>INVERSIÓN PÚBLICA</t>
  </si>
  <si>
    <t>PROVISIONES PARA CONTINGENCIAS Y OTRAS EROGACIONES</t>
  </si>
  <si>
    <t>INVERSIONES FINANCIERAS Y OTRAS PROVISIONES</t>
  </si>
  <si>
    <t>Total del Gasto</t>
  </si>
  <si>
    <t>Bajo protesta de decir verdad declaramos que los Estados Financieros y sus Notas son razonablemente correctos y responsabilidad del emisor</t>
  </si>
  <si>
    <t>Nombre de quien autoriza</t>
  </si>
  <si>
    <t>Nombre de quien elabora</t>
  </si>
  <si>
    <t>Cargo de quien autoriza</t>
  </si>
  <si>
    <t>Cargo de quien elabora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</si>
</sst>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sz val="9"/>
      <color rgb="FFFF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3" fillId="2" borderId="0" xfId="0" applyFont="1" applyFill="1"/>
    <xf numFmtId="0" fontId="4" fillId="3" borderId="0" xfId="0" applyFont="1" applyFill="1" applyBorder="1" applyAlignment="1">
      <alignment horizontal="center"/>
    </xf>
    <xf numFmtId="0" fontId="3" fillId="0" borderId="0" xfId="0" applyFont="1"/>
    <xf numFmtId="0" fontId="4" fillId="2" borderId="0" xfId="0" applyFont="1" applyFill="1" applyBorder="1" applyAlignment="1">
      <alignment horizontal="right"/>
    </xf>
    <xf numFmtId="0" fontId="3" fillId="2" borderId="1" xfId="0" applyFont="1" applyFill="1" applyBorder="1"/>
    <xf numFmtId="0" fontId="4" fillId="2" borderId="1" xfId="0" applyFont="1" applyFill="1" applyBorder="1" applyAlignment="1"/>
    <xf numFmtId="0" fontId="4" fillId="2" borderId="1" xfId="0" applyNumberFormat="1" applyFont="1" applyFill="1" applyBorder="1" applyAlignment="1" applyProtection="1">
      <protection locked="0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0" fillId="0" borderId="3" xfId="0" applyBorder="1"/>
    <xf numFmtId="4" fontId="0" fillId="0" borderId="0" xfId="0" applyNumberFormat="1"/>
    <xf numFmtId="43" fontId="5" fillId="2" borderId="4" xfId="1" applyFont="1" applyFill="1" applyBorder="1" applyAlignment="1">
      <alignment horizontal="right" vertical="center" wrapText="1"/>
    </xf>
    <xf numFmtId="43" fontId="5" fillId="2" borderId="5" xfId="1" applyFont="1" applyFill="1" applyBorder="1" applyAlignment="1">
      <alignment horizontal="right" vertical="center" wrapText="1"/>
    </xf>
    <xf numFmtId="0" fontId="0" fillId="0" borderId="6" xfId="0" applyBorder="1"/>
    <xf numFmtId="0" fontId="5" fillId="2" borderId="0" xfId="0" applyFont="1" applyFill="1"/>
    <xf numFmtId="0" fontId="2" fillId="0" borderId="6" xfId="0" applyFont="1" applyBorder="1"/>
    <xf numFmtId="0" fontId="2" fillId="0" borderId="0" xfId="0" applyFont="1"/>
    <xf numFmtId="4" fontId="2" fillId="0" borderId="0" xfId="0" applyNumberFormat="1" applyFont="1"/>
    <xf numFmtId="0" fontId="5" fillId="0" borderId="0" xfId="0" applyFont="1"/>
    <xf numFmtId="4" fontId="0" fillId="0" borderId="0" xfId="0" applyNumberFormat="1" applyFill="1"/>
    <xf numFmtId="4" fontId="0" fillId="0" borderId="4" xfId="0" applyNumberFormat="1" applyBorder="1"/>
    <xf numFmtId="4" fontId="2" fillId="0" borderId="4" xfId="0" applyNumberFormat="1" applyFont="1" applyBorder="1"/>
    <xf numFmtId="0" fontId="0" fillId="0" borderId="4" xfId="0" applyBorder="1"/>
    <xf numFmtId="0" fontId="2" fillId="0" borderId="4" xfId="0" applyFont="1" applyBorder="1"/>
    <xf numFmtId="0" fontId="2" fillId="0" borderId="7" xfId="0" applyFont="1" applyBorder="1"/>
    <xf numFmtId="0" fontId="5" fillId="2" borderId="8" xfId="0" applyFont="1" applyFill="1" applyBorder="1" applyAlignment="1">
      <alignment horizontal="justify" vertical="center" wrapText="1"/>
    </xf>
    <xf numFmtId="0" fontId="5" fillId="2" borderId="9" xfId="0" applyFont="1" applyFill="1" applyBorder="1" applyAlignment="1">
      <alignment horizontal="justify" vertical="center" wrapText="1"/>
    </xf>
    <xf numFmtId="43" fontId="5" fillId="2" borderId="2" xfId="1" applyFont="1" applyFill="1" applyBorder="1" applyAlignment="1">
      <alignment vertical="center" wrapText="1"/>
    </xf>
    <xf numFmtId="0" fontId="6" fillId="2" borderId="0" xfId="0" applyFont="1" applyFill="1"/>
    <xf numFmtId="0" fontId="7" fillId="0" borderId="0" xfId="0" applyFont="1" applyAlignment="1">
      <alignment horizontal="center"/>
    </xf>
    <xf numFmtId="0" fontId="3" fillId="0" borderId="1" xfId="0" applyFont="1" applyBorder="1"/>
    <xf numFmtId="0" fontId="3" fillId="0" borderId="0" xfId="0" applyFont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4-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A"/>
      <sheetName val="ESF"/>
      <sheetName val="ECSF"/>
      <sheetName val="PT_ESF_ECSF"/>
      <sheetName val="EAA"/>
      <sheetName val="EADP"/>
      <sheetName val="EVHP"/>
      <sheetName val="EFE"/>
      <sheetName val="PC"/>
      <sheetName val="NOTAS"/>
      <sheetName val="EAI"/>
      <sheetName val="CAdmon"/>
      <sheetName val="CTG"/>
      <sheetName val="COG"/>
      <sheetName val="CFG"/>
      <sheetName val="EN"/>
      <sheetName val="ID"/>
      <sheetName val="IPF"/>
      <sheetName val="CProg"/>
      <sheetName val="PyPI"/>
      <sheetName val="IR"/>
      <sheetName val="Rel Cta Banc"/>
      <sheetName val="Esq Bu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">
          <cell r="B3" t="str">
            <v>Del 1 de Enero al 30 de Junio de 2016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54"/>
  <sheetViews>
    <sheetView tabSelected="1" workbookViewId="0">
      <selection activeCell="D7" sqref="D7:J7"/>
    </sheetView>
  </sheetViews>
  <sheetFormatPr baseColWidth="10" defaultColWidth="11.44140625" defaultRowHeight="11.4" x14ac:dyDescent="0.2"/>
  <cols>
    <col min="1" max="1" width="2.44140625" style="1" customWidth="1"/>
    <col min="2" max="2" width="4.88671875" style="3" customWidth="1"/>
    <col min="3" max="3" width="28.33203125" style="3" customWidth="1"/>
    <col min="4" max="4" width="25.33203125" style="3" customWidth="1"/>
    <col min="5" max="6" width="13.109375" style="3" bestFit="1" customWidth="1"/>
    <col min="7" max="7" width="13.109375" style="3" customWidth="1"/>
    <col min="8" max="10" width="13.109375" style="3" bestFit="1" customWidth="1"/>
    <col min="11" max="11" width="13.33203125" style="3" bestFit="1" customWidth="1"/>
    <col min="12" max="12" width="3.6640625" style="1" customWidth="1"/>
    <col min="13" max="16384" width="11.44140625" style="3"/>
  </cols>
  <sheetData>
    <row r="1" spans="1:12" ht="14.25" customHeight="1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</row>
    <row r="2" spans="1:12" ht="14.25" customHeight="1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</row>
    <row r="3" spans="1:12" ht="14.25" customHeight="1" x14ac:dyDescent="0.25">
      <c r="B3" s="2" t="str">
        <f>[1]CFG!B3</f>
        <v>Del 1 de Enero al 30 de Junio de 2016</v>
      </c>
      <c r="C3" s="2"/>
      <c r="D3" s="2"/>
      <c r="E3" s="2"/>
      <c r="F3" s="2"/>
      <c r="G3" s="2"/>
      <c r="H3" s="2"/>
      <c r="I3" s="2"/>
      <c r="J3" s="2"/>
      <c r="K3" s="2"/>
    </row>
    <row r="4" spans="1:12" s="1" customFormat="1" ht="6.75" customHeight="1" x14ac:dyDescent="0.2"/>
    <row r="5" spans="1:12" s="1" customFormat="1" ht="18" customHeight="1" x14ac:dyDescent="0.25">
      <c r="C5" s="4" t="s">
        <v>2</v>
      </c>
      <c r="D5" s="5" t="s">
        <v>3</v>
      </c>
      <c r="E5" s="6"/>
      <c r="F5" s="7"/>
      <c r="G5" s="7"/>
      <c r="H5" s="5"/>
      <c r="I5" s="5"/>
      <c r="J5" s="5"/>
    </row>
    <row r="6" spans="1:12" s="1" customFormat="1" ht="6.75" customHeight="1" x14ac:dyDescent="0.2"/>
    <row r="7" spans="1:12" ht="12" x14ac:dyDescent="0.2">
      <c r="B7" s="8" t="s">
        <v>4</v>
      </c>
      <c r="C7" s="8"/>
      <c r="D7" s="9" t="s">
        <v>5</v>
      </c>
      <c r="E7" s="9"/>
      <c r="F7" s="9"/>
      <c r="G7" s="9"/>
      <c r="H7" s="9"/>
      <c r="I7" s="9"/>
      <c r="J7" s="9"/>
      <c r="K7" s="9" t="s">
        <v>6</v>
      </c>
    </row>
    <row r="8" spans="1:12" ht="24" x14ac:dyDescent="0.2">
      <c r="B8" s="8"/>
      <c r="C8" s="8"/>
      <c r="D8" s="10" t="s">
        <v>7</v>
      </c>
      <c r="E8" s="10" t="s">
        <v>8</v>
      </c>
      <c r="F8" s="10" t="s">
        <v>9</v>
      </c>
      <c r="G8" s="10" t="s">
        <v>10</v>
      </c>
      <c r="H8" s="10" t="s">
        <v>11</v>
      </c>
      <c r="I8" s="10" t="s">
        <v>12</v>
      </c>
      <c r="J8" s="10" t="s">
        <v>13</v>
      </c>
      <c r="K8" s="9"/>
    </row>
    <row r="9" spans="1:12" ht="11.25" customHeight="1" x14ac:dyDescent="0.2">
      <c r="B9" s="8"/>
      <c r="C9" s="8"/>
      <c r="D9" s="10">
        <v>1</v>
      </c>
      <c r="E9" s="10">
        <v>2</v>
      </c>
      <c r="F9" s="10" t="s">
        <v>14</v>
      </c>
      <c r="G9" s="10">
        <v>4</v>
      </c>
      <c r="H9" s="10">
        <v>5</v>
      </c>
      <c r="I9" s="10">
        <v>6</v>
      </c>
      <c r="J9" s="10">
        <v>7</v>
      </c>
      <c r="K9" s="10" t="s">
        <v>15</v>
      </c>
    </row>
    <row r="10" spans="1:12" ht="12" customHeight="1" x14ac:dyDescent="0.3">
      <c r="B10" s="11">
        <v>1100</v>
      </c>
      <c r="C10" t="s">
        <v>16</v>
      </c>
      <c r="D10" s="12">
        <v>7832384.5800000001</v>
      </c>
      <c r="E10" s="12">
        <v>8746788.2200000007</v>
      </c>
      <c r="F10" s="13">
        <f>+D10+E10</f>
        <v>16579172.800000001</v>
      </c>
      <c r="G10">
        <v>6626676.3700000001</v>
      </c>
      <c r="H10">
        <v>6626676.3700000001</v>
      </c>
      <c r="I10">
        <v>6626676.3700000001</v>
      </c>
      <c r="J10">
        <v>6626676.3700000001</v>
      </c>
      <c r="K10" s="14">
        <f t="shared" ref="K10:K46" si="0">+F10-H10</f>
        <v>9952496.4299999997</v>
      </c>
    </row>
    <row r="11" spans="1:12" ht="14.4" x14ac:dyDescent="0.3">
      <c r="B11" s="15">
        <v>1200</v>
      </c>
      <c r="C11" t="s">
        <v>17</v>
      </c>
      <c r="D11" s="12">
        <v>260000</v>
      </c>
      <c r="E11">
        <v>0</v>
      </c>
      <c r="F11" s="13">
        <f t="shared" ref="F11:F46" si="1">+D11+E11</f>
        <v>260000</v>
      </c>
      <c r="G11">
        <v>101759.97</v>
      </c>
      <c r="H11">
        <v>101759.97</v>
      </c>
      <c r="I11">
        <v>101759.97</v>
      </c>
      <c r="J11">
        <v>101759.97</v>
      </c>
      <c r="K11" s="14">
        <f t="shared" si="0"/>
        <v>158240.03</v>
      </c>
    </row>
    <row r="12" spans="1:12" ht="12" customHeight="1" x14ac:dyDescent="0.3">
      <c r="B12" s="15">
        <v>1300</v>
      </c>
      <c r="C12" t="s">
        <v>18</v>
      </c>
      <c r="D12" s="12">
        <v>692736.84</v>
      </c>
      <c r="E12" s="12">
        <v>716659.64</v>
      </c>
      <c r="F12" s="13">
        <f t="shared" si="1"/>
        <v>1409396.48</v>
      </c>
      <c r="G12">
        <v>464102.89</v>
      </c>
      <c r="H12">
        <v>464102.89</v>
      </c>
      <c r="I12">
        <v>464102.89</v>
      </c>
      <c r="J12">
        <v>464102.89</v>
      </c>
      <c r="K12" s="14">
        <f t="shared" si="0"/>
        <v>945293.59</v>
      </c>
    </row>
    <row r="13" spans="1:12" ht="14.4" x14ac:dyDescent="0.3">
      <c r="B13" s="15">
        <v>1400</v>
      </c>
      <c r="C13" t="s">
        <v>19</v>
      </c>
      <c r="D13" s="12">
        <v>1654400</v>
      </c>
      <c r="E13" s="12">
        <v>1850762</v>
      </c>
      <c r="F13" s="13">
        <f t="shared" si="1"/>
        <v>3505162</v>
      </c>
      <c r="G13">
        <v>1516201.42</v>
      </c>
      <c r="H13">
        <v>1516201.42</v>
      </c>
      <c r="I13">
        <v>1516201.42</v>
      </c>
      <c r="J13">
        <v>1516201.42</v>
      </c>
      <c r="K13" s="14">
        <f t="shared" si="0"/>
        <v>1988960.58</v>
      </c>
    </row>
    <row r="14" spans="1:12" ht="14.4" x14ac:dyDescent="0.3">
      <c r="B14" s="15">
        <v>1500</v>
      </c>
      <c r="C14" t="s">
        <v>20</v>
      </c>
      <c r="D14" s="12">
        <v>1454031.58</v>
      </c>
      <c r="E14" s="12">
        <v>2198268.92</v>
      </c>
      <c r="F14" s="13">
        <f t="shared" si="1"/>
        <v>3652300.5</v>
      </c>
      <c r="G14">
        <v>792139.82</v>
      </c>
      <c r="H14">
        <v>792139.82</v>
      </c>
      <c r="I14">
        <v>792139.82</v>
      </c>
      <c r="J14">
        <v>792139.82</v>
      </c>
      <c r="K14" s="14">
        <f t="shared" si="0"/>
        <v>2860160.68</v>
      </c>
    </row>
    <row r="15" spans="1:12" ht="14.4" x14ac:dyDescent="0.3">
      <c r="B15" s="15">
        <v>1700</v>
      </c>
      <c r="C15" t="s">
        <v>21</v>
      </c>
      <c r="D15">
        <v>0</v>
      </c>
      <c r="E15" s="12">
        <v>170581</v>
      </c>
      <c r="F15" s="13">
        <f t="shared" si="1"/>
        <v>170581</v>
      </c>
      <c r="G15">
        <v>113562</v>
      </c>
      <c r="H15">
        <v>113562</v>
      </c>
      <c r="I15">
        <v>113562</v>
      </c>
      <c r="J15">
        <v>113562</v>
      </c>
      <c r="K15" s="14">
        <f t="shared" si="0"/>
        <v>57019</v>
      </c>
    </row>
    <row r="16" spans="1:12" s="20" customFormat="1" ht="14.4" x14ac:dyDescent="0.3">
      <c r="A16" s="16"/>
      <c r="B16" s="17">
        <v>1000</v>
      </c>
      <c r="C16" s="18" t="s">
        <v>22</v>
      </c>
      <c r="D16" s="19">
        <v>11893553</v>
      </c>
      <c r="E16" s="19">
        <v>13683059.779999999</v>
      </c>
      <c r="F16" s="13">
        <f t="shared" si="1"/>
        <v>25576612.780000001</v>
      </c>
      <c r="G16" s="18">
        <v>9614442.4700000007</v>
      </c>
      <c r="H16" s="18">
        <v>9614442.4700000007</v>
      </c>
      <c r="I16" s="18">
        <v>9614442.4700000007</v>
      </c>
      <c r="J16" s="18">
        <v>9614442.4700000007</v>
      </c>
      <c r="K16" s="14">
        <f t="shared" si="0"/>
        <v>15962170.310000001</v>
      </c>
      <c r="L16" s="16"/>
    </row>
    <row r="17" spans="1:12" ht="14.4" x14ac:dyDescent="0.3">
      <c r="B17" s="15">
        <v>2100</v>
      </c>
      <c r="C17" t="s">
        <v>23</v>
      </c>
      <c r="D17" s="21">
        <v>153918.42000000001</v>
      </c>
      <c r="E17" s="12">
        <v>138814.79999999999</v>
      </c>
      <c r="F17" s="13">
        <f t="shared" si="1"/>
        <v>292733.21999999997</v>
      </c>
      <c r="G17">
        <v>172878.62</v>
      </c>
      <c r="H17">
        <v>12693.54</v>
      </c>
      <c r="I17">
        <v>12693.54</v>
      </c>
      <c r="J17">
        <v>12693.54</v>
      </c>
      <c r="K17" s="14">
        <f t="shared" si="0"/>
        <v>280039.67999999999</v>
      </c>
    </row>
    <row r="18" spans="1:12" ht="14.4" x14ac:dyDescent="0.3">
      <c r="B18" s="15">
        <v>2200</v>
      </c>
      <c r="C18" t="s">
        <v>24</v>
      </c>
      <c r="D18" s="21">
        <v>12700</v>
      </c>
      <c r="E18" s="12">
        <v>14000</v>
      </c>
      <c r="F18" s="13">
        <f t="shared" si="1"/>
        <v>26700</v>
      </c>
      <c r="G18" s="12">
        <v>11896.89</v>
      </c>
      <c r="H18" s="12">
        <v>11896.89</v>
      </c>
      <c r="I18" s="12">
        <v>11896.89</v>
      </c>
      <c r="J18" s="12">
        <v>11896.89</v>
      </c>
      <c r="K18" s="14">
        <f t="shared" si="0"/>
        <v>14803.11</v>
      </c>
    </row>
    <row r="19" spans="1:12" ht="14.4" x14ac:dyDescent="0.3">
      <c r="B19" s="15">
        <v>2400</v>
      </c>
      <c r="C19" t="s">
        <v>25</v>
      </c>
      <c r="D19" s="12">
        <v>133765.63</v>
      </c>
      <c r="E19" s="12">
        <v>1984.28</v>
      </c>
      <c r="F19" s="13">
        <f t="shared" si="1"/>
        <v>135749.91</v>
      </c>
      <c r="G19" s="12">
        <v>17673.490000000002</v>
      </c>
      <c r="H19" s="22">
        <v>17673.490000000002</v>
      </c>
      <c r="I19" s="12">
        <v>17673.490000000002</v>
      </c>
      <c r="J19" s="22">
        <v>17673.490000000002</v>
      </c>
      <c r="K19" s="14">
        <f t="shared" si="0"/>
        <v>118076.42</v>
      </c>
    </row>
    <row r="20" spans="1:12" ht="14.4" x14ac:dyDescent="0.3">
      <c r="B20" s="15">
        <v>2500</v>
      </c>
      <c r="C20" t="s">
        <v>26</v>
      </c>
      <c r="D20" s="12">
        <v>16362.12</v>
      </c>
      <c r="E20" s="12">
        <v>28637.88</v>
      </c>
      <c r="F20" s="13">
        <f t="shared" si="1"/>
        <v>45000</v>
      </c>
      <c r="G20" s="12">
        <v>24023.4</v>
      </c>
      <c r="H20" s="22">
        <v>2023.4</v>
      </c>
      <c r="I20" s="12">
        <v>2023.4</v>
      </c>
      <c r="J20" s="22">
        <v>2023.4</v>
      </c>
      <c r="K20" s="14">
        <f t="shared" si="0"/>
        <v>42976.6</v>
      </c>
    </row>
    <row r="21" spans="1:12" ht="14.4" x14ac:dyDescent="0.3">
      <c r="B21" s="15">
        <v>2600</v>
      </c>
      <c r="C21" t="s">
        <v>27</v>
      </c>
      <c r="D21" s="12">
        <v>132291.07999999999</v>
      </c>
      <c r="E21" s="12">
        <v>64767.86</v>
      </c>
      <c r="F21" s="13">
        <f t="shared" si="1"/>
        <v>197058.94</v>
      </c>
      <c r="G21" s="12">
        <v>75282.52</v>
      </c>
      <c r="H21" s="22">
        <v>75282.52</v>
      </c>
      <c r="I21" s="12">
        <v>75282.52</v>
      </c>
      <c r="J21" s="22">
        <v>75282.52</v>
      </c>
      <c r="K21" s="14">
        <f t="shared" si="0"/>
        <v>121776.42</v>
      </c>
    </row>
    <row r="22" spans="1:12" ht="14.4" x14ac:dyDescent="0.3">
      <c r="B22" s="15">
        <v>2700</v>
      </c>
      <c r="C22" t="s">
        <v>28</v>
      </c>
      <c r="D22" s="12">
        <v>31000</v>
      </c>
      <c r="E22" s="12">
        <v>168287.99</v>
      </c>
      <c r="F22" s="13">
        <f t="shared" si="1"/>
        <v>199287.99</v>
      </c>
      <c r="G22" s="12">
        <v>140897.62</v>
      </c>
      <c r="H22" s="22">
        <v>44203.64</v>
      </c>
      <c r="I22" s="12">
        <v>44203.64</v>
      </c>
      <c r="J22" s="22">
        <v>44203.64</v>
      </c>
      <c r="K22" s="14">
        <f t="shared" si="0"/>
        <v>155084.34999999998</v>
      </c>
    </row>
    <row r="23" spans="1:12" ht="14.4" x14ac:dyDescent="0.3">
      <c r="B23" s="15">
        <v>2900</v>
      </c>
      <c r="C23" t="s">
        <v>29</v>
      </c>
      <c r="D23" s="12">
        <v>20300.2</v>
      </c>
      <c r="E23" s="12">
        <v>33990.44</v>
      </c>
      <c r="F23" s="13">
        <f t="shared" si="1"/>
        <v>54290.64</v>
      </c>
      <c r="G23" s="12">
        <v>45817.74</v>
      </c>
      <c r="H23" s="22">
        <v>15817.74</v>
      </c>
      <c r="I23" s="12">
        <v>15817.74</v>
      </c>
      <c r="J23" s="22">
        <v>15817.74</v>
      </c>
      <c r="K23" s="14">
        <f t="shared" si="0"/>
        <v>38472.9</v>
      </c>
    </row>
    <row r="24" spans="1:12" s="20" customFormat="1" ht="14.4" x14ac:dyDescent="0.3">
      <c r="A24" s="16"/>
      <c r="B24" s="17">
        <v>2000</v>
      </c>
      <c r="C24" s="18" t="s">
        <v>30</v>
      </c>
      <c r="D24" s="19">
        <v>500337.45</v>
      </c>
      <c r="E24" s="19">
        <v>450483.25</v>
      </c>
      <c r="F24" s="13">
        <f t="shared" si="1"/>
        <v>950820.7</v>
      </c>
      <c r="G24" s="19">
        <v>488470.28</v>
      </c>
      <c r="H24" s="23">
        <v>179591.22</v>
      </c>
      <c r="I24" s="19">
        <v>179591.22</v>
      </c>
      <c r="J24" s="23">
        <v>179591.22</v>
      </c>
      <c r="K24" s="14">
        <f t="shared" si="0"/>
        <v>771229.48</v>
      </c>
      <c r="L24" s="16"/>
    </row>
    <row r="25" spans="1:12" ht="14.4" x14ac:dyDescent="0.3">
      <c r="B25" s="15">
        <v>3100</v>
      </c>
      <c r="C25" t="s">
        <v>31</v>
      </c>
      <c r="D25" s="12">
        <v>463818.91</v>
      </c>
      <c r="E25" s="12">
        <v>478766.18</v>
      </c>
      <c r="F25" s="13">
        <f t="shared" si="1"/>
        <v>942585.09</v>
      </c>
      <c r="G25" s="12">
        <v>461050.1</v>
      </c>
      <c r="H25" s="22">
        <v>461029.24</v>
      </c>
      <c r="I25" s="12">
        <v>461029.24</v>
      </c>
      <c r="J25" s="22">
        <v>461029.24</v>
      </c>
      <c r="K25" s="14">
        <f t="shared" si="0"/>
        <v>481555.85</v>
      </c>
    </row>
    <row r="26" spans="1:12" ht="14.4" x14ac:dyDescent="0.3">
      <c r="B26" s="15">
        <v>3200</v>
      </c>
      <c r="C26" t="s">
        <v>32</v>
      </c>
      <c r="D26" s="12">
        <v>94260</v>
      </c>
      <c r="E26" s="12">
        <v>303524.3</v>
      </c>
      <c r="F26" s="13">
        <f t="shared" si="1"/>
        <v>397784.3</v>
      </c>
      <c r="G26" s="12">
        <v>260404.3</v>
      </c>
      <c r="H26" s="22">
        <v>97144.3</v>
      </c>
      <c r="I26" s="12">
        <v>97144.3</v>
      </c>
      <c r="J26" s="22">
        <v>97144.3</v>
      </c>
      <c r="K26" s="14">
        <f t="shared" si="0"/>
        <v>300640</v>
      </c>
    </row>
    <row r="27" spans="1:12" ht="12" customHeight="1" x14ac:dyDescent="0.3">
      <c r="B27" s="15">
        <v>3300</v>
      </c>
      <c r="C27" t="s">
        <v>33</v>
      </c>
      <c r="D27" s="12">
        <v>291198</v>
      </c>
      <c r="E27" s="12">
        <v>435546.5</v>
      </c>
      <c r="F27" s="13">
        <f t="shared" si="1"/>
        <v>726744.5</v>
      </c>
      <c r="G27" s="12">
        <v>392828.15</v>
      </c>
      <c r="H27" s="22">
        <v>389828.09</v>
      </c>
      <c r="I27" s="12">
        <v>389828.09</v>
      </c>
      <c r="J27" s="22">
        <v>389828.09</v>
      </c>
      <c r="K27" s="14">
        <f t="shared" si="0"/>
        <v>336916.41</v>
      </c>
    </row>
    <row r="28" spans="1:12" ht="14.4" x14ac:dyDescent="0.3">
      <c r="B28" s="15">
        <v>3400</v>
      </c>
      <c r="C28" t="s">
        <v>34</v>
      </c>
      <c r="D28" s="12">
        <v>55815.23</v>
      </c>
      <c r="E28" s="12">
        <v>39184.769999999997</v>
      </c>
      <c r="F28" s="13">
        <f t="shared" si="1"/>
        <v>95000</v>
      </c>
      <c r="G28" s="12">
        <v>35970.480000000003</v>
      </c>
      <c r="H28" s="22">
        <v>35970.480000000003</v>
      </c>
      <c r="I28" s="12">
        <v>35970.480000000003</v>
      </c>
      <c r="J28" s="22">
        <v>35970.480000000003</v>
      </c>
      <c r="K28" s="14">
        <f t="shared" si="0"/>
        <v>59029.52</v>
      </c>
    </row>
    <row r="29" spans="1:12" ht="14.4" x14ac:dyDescent="0.3">
      <c r="B29" s="15">
        <v>3500</v>
      </c>
      <c r="C29" t="s">
        <v>35</v>
      </c>
      <c r="D29" s="12">
        <v>526743.98</v>
      </c>
      <c r="E29" s="12">
        <v>272342.02</v>
      </c>
      <c r="F29" s="13">
        <f t="shared" si="1"/>
        <v>799086</v>
      </c>
      <c r="G29" s="12">
        <v>318282.40000000002</v>
      </c>
      <c r="H29" s="22">
        <v>318282.32</v>
      </c>
      <c r="I29" s="12">
        <v>318282.32</v>
      </c>
      <c r="J29" s="22">
        <v>318282.32</v>
      </c>
      <c r="K29" s="14">
        <f t="shared" si="0"/>
        <v>480803.68</v>
      </c>
    </row>
    <row r="30" spans="1:12" ht="14.4" x14ac:dyDescent="0.3">
      <c r="B30" s="15">
        <v>3600</v>
      </c>
      <c r="C30" t="s">
        <v>36</v>
      </c>
      <c r="D30" s="12">
        <v>84000</v>
      </c>
      <c r="E30" s="12">
        <v>84000</v>
      </c>
      <c r="F30" s="13">
        <f t="shared" si="1"/>
        <v>168000</v>
      </c>
      <c r="G30" s="12">
        <v>159628.79999999999</v>
      </c>
      <c r="H30" s="22">
        <v>28104.799999999999</v>
      </c>
      <c r="I30" s="12">
        <v>28104.799999999999</v>
      </c>
      <c r="J30" s="22">
        <v>28104.799999999999</v>
      </c>
      <c r="K30" s="14">
        <f t="shared" si="0"/>
        <v>139895.20000000001</v>
      </c>
    </row>
    <row r="31" spans="1:12" ht="14.4" x14ac:dyDescent="0.3">
      <c r="B31" s="15">
        <v>3700</v>
      </c>
      <c r="C31" t="s">
        <v>37</v>
      </c>
      <c r="D31" s="12">
        <v>138039.67000000001</v>
      </c>
      <c r="E31" s="12">
        <v>50099.71</v>
      </c>
      <c r="F31" s="13">
        <f t="shared" si="1"/>
        <v>188139.38</v>
      </c>
      <c r="G31" s="12">
        <v>44959.02</v>
      </c>
      <c r="H31" s="22">
        <v>37282.639999999999</v>
      </c>
      <c r="I31" s="12">
        <v>37282.639999999999</v>
      </c>
      <c r="J31" s="22">
        <v>37282.639999999999</v>
      </c>
      <c r="K31" s="14">
        <f t="shared" si="0"/>
        <v>150856.74</v>
      </c>
    </row>
    <row r="32" spans="1:12" ht="14.4" x14ac:dyDescent="0.3">
      <c r="B32" s="15">
        <v>3800</v>
      </c>
      <c r="C32" t="s">
        <v>38</v>
      </c>
      <c r="D32" s="12">
        <v>213577.44</v>
      </c>
      <c r="E32" s="12">
        <v>59672.47</v>
      </c>
      <c r="F32" s="13">
        <f t="shared" si="1"/>
        <v>273249.91000000003</v>
      </c>
      <c r="G32" s="12">
        <v>63031.42</v>
      </c>
      <c r="H32" s="22">
        <v>44989.82</v>
      </c>
      <c r="I32" s="12">
        <v>44989.82</v>
      </c>
      <c r="J32" s="22">
        <v>44989.82</v>
      </c>
      <c r="K32" s="14">
        <f t="shared" si="0"/>
        <v>228260.09000000003</v>
      </c>
    </row>
    <row r="33" spans="1:12" ht="14.4" x14ac:dyDescent="0.3">
      <c r="B33" s="15">
        <v>3900</v>
      </c>
      <c r="C33" t="s">
        <v>39</v>
      </c>
      <c r="D33" s="12">
        <v>473236.32</v>
      </c>
      <c r="E33" s="12">
        <v>221623.85</v>
      </c>
      <c r="F33" s="13">
        <f t="shared" si="1"/>
        <v>694860.17</v>
      </c>
      <c r="G33" s="12">
        <v>187575.43</v>
      </c>
      <c r="H33" s="22">
        <v>157704.42000000001</v>
      </c>
      <c r="I33" s="12">
        <v>157704.42000000001</v>
      </c>
      <c r="J33" s="22">
        <v>157704.42000000001</v>
      </c>
      <c r="K33" s="14">
        <f t="shared" si="0"/>
        <v>537155.75</v>
      </c>
    </row>
    <row r="34" spans="1:12" s="20" customFormat="1" ht="14.4" x14ac:dyDescent="0.3">
      <c r="A34" s="16"/>
      <c r="B34" s="17">
        <v>3000</v>
      </c>
      <c r="C34" s="18" t="s">
        <v>40</v>
      </c>
      <c r="D34" s="19">
        <v>2340689.5499999998</v>
      </c>
      <c r="E34" s="19">
        <v>1944759.8</v>
      </c>
      <c r="F34" s="13">
        <f t="shared" si="1"/>
        <v>4285449.3499999996</v>
      </c>
      <c r="G34" s="19">
        <v>1923730.1</v>
      </c>
      <c r="H34" s="23">
        <v>1570336.11</v>
      </c>
      <c r="I34" s="19">
        <v>1570336.11</v>
      </c>
      <c r="J34" s="23">
        <v>1570336.11</v>
      </c>
      <c r="K34" s="14">
        <f t="shared" si="0"/>
        <v>2715113.2399999993</v>
      </c>
      <c r="L34" s="16"/>
    </row>
    <row r="35" spans="1:12" ht="14.4" x14ac:dyDescent="0.3">
      <c r="B35" s="15">
        <v>4400</v>
      </c>
      <c r="C35" t="s">
        <v>41</v>
      </c>
      <c r="D35" s="12">
        <v>150000</v>
      </c>
      <c r="E35" s="12">
        <v>70096.06</v>
      </c>
      <c r="F35" s="13">
        <f t="shared" si="1"/>
        <v>220096.06</v>
      </c>
      <c r="G35" s="12">
        <v>35087.42</v>
      </c>
      <c r="H35" s="22">
        <v>35087.42</v>
      </c>
      <c r="I35" s="12">
        <v>35087.42</v>
      </c>
      <c r="J35" s="22">
        <v>35087.42</v>
      </c>
      <c r="K35" s="14">
        <f t="shared" si="0"/>
        <v>185008.64000000001</v>
      </c>
    </row>
    <row r="36" spans="1:12" s="20" customFormat="1" ht="14.4" x14ac:dyDescent="0.3">
      <c r="A36" s="16"/>
      <c r="B36" s="17">
        <v>4000</v>
      </c>
      <c r="C36" s="18" t="s">
        <v>42</v>
      </c>
      <c r="D36" s="19">
        <v>150000</v>
      </c>
      <c r="E36" s="19">
        <v>70096.06</v>
      </c>
      <c r="F36" s="13">
        <f t="shared" si="1"/>
        <v>220096.06</v>
      </c>
      <c r="G36" s="19">
        <v>35087.42</v>
      </c>
      <c r="H36" s="23">
        <v>35087.42</v>
      </c>
      <c r="I36" s="19">
        <v>35087.42</v>
      </c>
      <c r="J36" s="23">
        <v>35087.42</v>
      </c>
      <c r="K36" s="14">
        <f t="shared" si="0"/>
        <v>185008.64000000001</v>
      </c>
      <c r="L36" s="16"/>
    </row>
    <row r="37" spans="1:12" ht="14.4" x14ac:dyDescent="0.3">
      <c r="B37" s="15">
        <v>5100</v>
      </c>
      <c r="C37" t="s">
        <v>43</v>
      </c>
      <c r="D37" s="12">
        <v>625610</v>
      </c>
      <c r="E37">
        <v>1971420</v>
      </c>
      <c r="F37" s="13">
        <f t="shared" si="1"/>
        <v>2597030</v>
      </c>
      <c r="G37" s="12">
        <v>2130368.2000000002</v>
      </c>
      <c r="H37" s="22">
        <v>1459368.2</v>
      </c>
      <c r="I37" s="12">
        <v>1459368.2</v>
      </c>
      <c r="J37" s="22">
        <v>1459368.2</v>
      </c>
      <c r="K37" s="14">
        <f t="shared" si="0"/>
        <v>1137661.8</v>
      </c>
    </row>
    <row r="38" spans="1:12" ht="14.4" x14ac:dyDescent="0.3">
      <c r="B38" s="15">
        <v>5200</v>
      </c>
      <c r="C38" t="s">
        <v>44</v>
      </c>
      <c r="D38" s="12">
        <v>55000</v>
      </c>
      <c r="E38">
        <v>2223688.59</v>
      </c>
      <c r="F38" s="13">
        <f t="shared" si="1"/>
        <v>2278688.59</v>
      </c>
      <c r="G38" s="12">
        <v>2237274.36</v>
      </c>
      <c r="H38" s="22">
        <v>75620</v>
      </c>
      <c r="I38" s="12">
        <v>75620</v>
      </c>
      <c r="J38" s="22">
        <v>75620</v>
      </c>
      <c r="K38" s="14">
        <f t="shared" si="0"/>
        <v>2203068.59</v>
      </c>
    </row>
    <row r="39" spans="1:12" ht="14.4" x14ac:dyDescent="0.3">
      <c r="B39" s="15">
        <v>5300</v>
      </c>
      <c r="C39" t="s">
        <v>45</v>
      </c>
      <c r="D39" s="24">
        <v>0</v>
      </c>
      <c r="E39" s="12">
        <v>1577558.36</v>
      </c>
      <c r="F39" s="13">
        <f t="shared" si="1"/>
        <v>1577558.36</v>
      </c>
      <c r="G39" s="12">
        <v>0</v>
      </c>
      <c r="H39" s="22">
        <v>0</v>
      </c>
      <c r="I39" s="12">
        <v>0</v>
      </c>
      <c r="J39" s="22">
        <v>0</v>
      </c>
      <c r="K39" s="14">
        <f t="shared" si="0"/>
        <v>1577558.36</v>
      </c>
    </row>
    <row r="40" spans="1:12" ht="14.4" x14ac:dyDescent="0.3">
      <c r="B40" s="15">
        <v>5400</v>
      </c>
      <c r="C40" t="s">
        <v>46</v>
      </c>
      <c r="D40" s="24">
        <v>0</v>
      </c>
      <c r="E40" s="12">
        <v>1930000</v>
      </c>
      <c r="F40" s="13">
        <f t="shared" si="1"/>
        <v>1930000</v>
      </c>
      <c r="G40" s="12">
        <v>0</v>
      </c>
      <c r="H40" s="22">
        <v>0</v>
      </c>
      <c r="I40" s="12">
        <v>0</v>
      </c>
      <c r="J40" s="22">
        <v>0</v>
      </c>
      <c r="K40" s="14">
        <f t="shared" si="0"/>
        <v>1930000</v>
      </c>
    </row>
    <row r="41" spans="1:12" ht="12" customHeight="1" x14ac:dyDescent="0.3">
      <c r="B41" s="15">
        <v>5600</v>
      </c>
      <c r="C41" t="s">
        <v>47</v>
      </c>
      <c r="D41" s="24">
        <v>0</v>
      </c>
      <c r="E41" s="12">
        <v>3569107.44</v>
      </c>
      <c r="F41" s="13">
        <f t="shared" si="1"/>
        <v>3569107.44</v>
      </c>
      <c r="G41" s="12">
        <v>2535592.16</v>
      </c>
      <c r="H41" s="24">
        <v>0</v>
      </c>
      <c r="I41">
        <v>0</v>
      </c>
      <c r="J41" s="24">
        <v>0</v>
      </c>
      <c r="K41" s="14">
        <f t="shared" si="0"/>
        <v>3569107.44</v>
      </c>
    </row>
    <row r="42" spans="1:12" s="20" customFormat="1" ht="12" customHeight="1" x14ac:dyDescent="0.3">
      <c r="A42" s="16"/>
      <c r="B42" s="17">
        <v>5000</v>
      </c>
      <c r="C42" s="18" t="s">
        <v>48</v>
      </c>
      <c r="D42" s="19">
        <v>680610</v>
      </c>
      <c r="E42" s="18">
        <v>11271774.390000001</v>
      </c>
      <c r="F42" s="13">
        <f t="shared" si="1"/>
        <v>11952384.390000001</v>
      </c>
      <c r="G42">
        <v>6903234.7199999997</v>
      </c>
      <c r="H42">
        <v>1534988.2</v>
      </c>
      <c r="I42">
        <v>1534988.2</v>
      </c>
      <c r="J42">
        <v>1534988.2</v>
      </c>
      <c r="K42" s="14">
        <f t="shared" si="0"/>
        <v>10417396.190000001</v>
      </c>
      <c r="L42" s="16"/>
    </row>
    <row r="43" spans="1:12" ht="14.4" x14ac:dyDescent="0.3">
      <c r="B43" s="15">
        <v>6200</v>
      </c>
      <c r="C43" t="s">
        <v>49</v>
      </c>
      <c r="D43" s="24"/>
      <c r="E43" s="12">
        <v>6277679.7300000004</v>
      </c>
      <c r="F43" s="13">
        <f t="shared" si="1"/>
        <v>6277679.7300000004</v>
      </c>
      <c r="G43" s="12">
        <v>3669050.24</v>
      </c>
      <c r="H43" s="22">
        <v>3669050.24</v>
      </c>
      <c r="I43" s="12">
        <v>3669050.24</v>
      </c>
      <c r="J43" s="22">
        <v>3669050.24</v>
      </c>
      <c r="K43" s="14">
        <f t="shared" si="0"/>
        <v>2608629.4900000002</v>
      </c>
    </row>
    <row r="44" spans="1:12" s="20" customFormat="1" ht="14.4" x14ac:dyDescent="0.3">
      <c r="A44" s="16"/>
      <c r="B44" s="17">
        <v>6000</v>
      </c>
      <c r="C44" s="18" t="s">
        <v>50</v>
      </c>
      <c r="D44" s="25"/>
      <c r="E44" s="19">
        <v>6277679.7300000004</v>
      </c>
      <c r="F44" s="13">
        <f t="shared" si="1"/>
        <v>6277679.7300000004</v>
      </c>
      <c r="G44" s="19">
        <v>3669050.24</v>
      </c>
      <c r="H44" s="23">
        <v>3669050.24</v>
      </c>
      <c r="I44" s="19">
        <v>3669050.24</v>
      </c>
      <c r="J44" s="23">
        <v>3669050.24</v>
      </c>
      <c r="K44" s="14">
        <f t="shared" si="0"/>
        <v>2608629.4900000002</v>
      </c>
      <c r="L44" s="16"/>
    </row>
    <row r="45" spans="1:12" ht="14.4" x14ac:dyDescent="0.3">
      <c r="B45" s="15">
        <v>7900</v>
      </c>
      <c r="C45" t="s">
        <v>51</v>
      </c>
      <c r="D45" s="12">
        <v>535297.68000000005</v>
      </c>
      <c r="E45" s="12">
        <v>-518090.96</v>
      </c>
      <c r="F45" s="13">
        <f t="shared" si="1"/>
        <v>17206.72000000003</v>
      </c>
      <c r="G45">
        <v>0</v>
      </c>
      <c r="H45">
        <v>0</v>
      </c>
      <c r="I45">
        <v>0</v>
      </c>
      <c r="J45">
        <v>0</v>
      </c>
      <c r="K45" s="14">
        <f t="shared" si="0"/>
        <v>17206.72000000003</v>
      </c>
    </row>
    <row r="46" spans="1:12" s="20" customFormat="1" ht="14.4" x14ac:dyDescent="0.3">
      <c r="A46" s="16"/>
      <c r="B46" s="26">
        <v>7000</v>
      </c>
      <c r="C46" s="18" t="s">
        <v>52</v>
      </c>
      <c r="D46" s="19">
        <v>535297.68000000005</v>
      </c>
      <c r="E46" s="19">
        <v>-518090.96</v>
      </c>
      <c r="F46" s="13">
        <f t="shared" si="1"/>
        <v>17206.72000000003</v>
      </c>
      <c r="G46">
        <v>0</v>
      </c>
      <c r="H46">
        <v>0</v>
      </c>
      <c r="I46">
        <v>0</v>
      </c>
      <c r="J46">
        <v>0</v>
      </c>
      <c r="K46" s="14">
        <f t="shared" si="0"/>
        <v>17206.72000000003</v>
      </c>
      <c r="L46" s="16"/>
    </row>
    <row r="47" spans="1:12" s="20" customFormat="1" ht="12" x14ac:dyDescent="0.25">
      <c r="A47" s="16"/>
      <c r="B47" s="27"/>
      <c r="C47" s="28" t="s">
        <v>53</v>
      </c>
      <c r="D47" s="29">
        <f>D46+D42+D36+D34+D24+D16+D44</f>
        <v>16100487.68</v>
      </c>
      <c r="E47" s="29">
        <f>E46+E42+E36+E34+E24+E16+E44</f>
        <v>33179762.050000001</v>
      </c>
      <c r="F47" s="29">
        <f>D47+E47</f>
        <v>49280249.730000004</v>
      </c>
      <c r="G47" s="29">
        <f>G46+G44+G42+G36+G34+G24+G16</f>
        <v>22634015.23</v>
      </c>
      <c r="H47" s="29">
        <f>H46+H44+H42+H36+H34+H24+H16</f>
        <v>16603495.66</v>
      </c>
      <c r="I47" s="29">
        <f>I46+I44+I42+I36+I34+I24+I16</f>
        <v>16603495.66</v>
      </c>
      <c r="J47" s="29">
        <f>J46+J44+J42+J36+J34+J24+J16</f>
        <v>16603495.66</v>
      </c>
      <c r="K47" s="29">
        <f>K46+K44+K42+K36+K34+K24+K16</f>
        <v>32676754.07</v>
      </c>
      <c r="L47" s="16"/>
    </row>
    <row r="49" spans="2:11" x14ac:dyDescent="0.2">
      <c r="B49" s="30" t="s">
        <v>54</v>
      </c>
      <c r="F49" s="31"/>
      <c r="G49" s="31"/>
      <c r="H49" s="31"/>
      <c r="I49" s="31"/>
      <c r="J49" s="31"/>
      <c r="K49" s="31"/>
    </row>
    <row r="51" spans="2:11" x14ac:dyDescent="0.2">
      <c r="D51" s="31" t="str">
        <f>IF(D48=[1]CAdmon!D37," ","ERROR")</f>
        <v xml:space="preserve"> </v>
      </c>
      <c r="E51" s="31" t="str">
        <f>IF(E48=[1]CAdmon!E37," ","ERROR")</f>
        <v xml:space="preserve"> </v>
      </c>
      <c r="F51" s="31" t="str">
        <f>IF(F48=[1]CAdmon!F37," ","ERROR")</f>
        <v xml:space="preserve"> </v>
      </c>
      <c r="G51" s="31"/>
      <c r="H51" s="31" t="str">
        <f>IF(H48=[1]CAdmon!H37," ","ERROR")</f>
        <v xml:space="preserve"> </v>
      </c>
      <c r="I51" s="31"/>
      <c r="J51" s="31" t="str">
        <f>IF(J48=[1]CAdmon!J37," ","ERROR")</f>
        <v xml:space="preserve"> </v>
      </c>
      <c r="K51" s="31" t="str">
        <f>IF(K48=[1]CAdmon!K37," ","ERROR")</f>
        <v xml:space="preserve"> </v>
      </c>
    </row>
    <row r="52" spans="2:11" x14ac:dyDescent="0.2">
      <c r="C52" s="32"/>
    </row>
    <row r="53" spans="2:11" x14ac:dyDescent="0.2">
      <c r="C53" s="33" t="s">
        <v>55</v>
      </c>
      <c r="F53" s="34" t="s">
        <v>56</v>
      </c>
      <c r="G53" s="34"/>
      <c r="H53" s="34"/>
      <c r="I53" s="34"/>
      <c r="J53" s="34"/>
      <c r="K53" s="34"/>
    </row>
    <row r="54" spans="2:11" x14ac:dyDescent="0.2">
      <c r="C54" s="33" t="s">
        <v>57</v>
      </c>
      <c r="F54" s="35" t="s">
        <v>58</v>
      </c>
      <c r="G54" s="35"/>
      <c r="H54" s="35"/>
      <c r="I54" s="35"/>
      <c r="J54" s="35"/>
      <c r="K54" s="35"/>
    </row>
  </sheetData>
  <mergeCells count="8">
    <mergeCell ref="F53:K53"/>
    <mergeCell ref="F54:K54"/>
    <mergeCell ref="B1:K1"/>
    <mergeCell ref="B2:K2"/>
    <mergeCell ref="B3:K3"/>
    <mergeCell ref="B7:C9"/>
    <mergeCell ref="D7:J7"/>
    <mergeCell ref="K7:K8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</dc:creator>
  <cp:lastModifiedBy>Ivan</cp:lastModifiedBy>
  <dcterms:created xsi:type="dcterms:W3CDTF">2017-07-19T18:30:28Z</dcterms:created>
  <dcterms:modified xsi:type="dcterms:W3CDTF">2017-07-19T18:31:07Z</dcterms:modified>
</cp:coreProperties>
</file>